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ssunzioni_bimestre_caratt" sheetId="1" r:id="rId1"/>
    <sheet name="assunzioni per settore" sheetId="2" r:id="rId2"/>
    <sheet name="assunzioni_contratto_febbraio 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<sst xmlns="http://schemas.openxmlformats.org/spreadsheetml/2006/main" count="76" uniqueCount="57">
  <si>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ASSUNZIONI E CESSAZIONI PRIMI DUE MESI 2015 E 2014</t>
  </si>
  <si>
    <t>Dodici mesi del 2014</t>
  </si>
  <si>
    <t>Gennaio - Febbraio 2015</t>
  </si>
  <si>
    <t>v.a</t>
  </si>
  <si>
    <t>Var. ass. 14/13</t>
  </si>
  <si>
    <t>Var. %
14/13</t>
  </si>
  <si>
    <t>Var. ass. 15/14</t>
  </si>
  <si>
    <t>Var. %
15/14</t>
  </si>
  <si>
    <t>assunzioni
2015</t>
  </si>
  <si>
    <t>cessazioni
2015</t>
  </si>
  <si>
    <t xml:space="preserve">Saldo
</t>
  </si>
  <si>
    <t>assunzioni
2014</t>
  </si>
  <si>
    <t>cessazioni
2014</t>
  </si>
  <si>
    <t>Diffrenza
 saldi</t>
  </si>
  <si>
    <t>Agricoltura</t>
  </si>
  <si>
    <t>Secondario</t>
  </si>
  <si>
    <t>Estrattivo</t>
  </si>
  <si>
    <t>Costruzioni</t>
  </si>
  <si>
    <t>Industria in senso stretto</t>
  </si>
  <si>
    <t>Terziario</t>
  </si>
  <si>
    <t>Commercio</t>
  </si>
  <si>
    <t>Pubblici esercizi</t>
  </si>
  <si>
    <t>Servizi alle imprese</t>
  </si>
  <si>
    <t>Altri servizi terziario</t>
  </si>
  <si>
    <t>Totale assunzioni</t>
  </si>
  <si>
    <t>Fonte OML su dati Cpi</t>
  </si>
  <si>
    <t>CARATTERISTICHE DELLE ASSUNZIONI NEI PRIMI DUE MESI DEL 2015 IN PROVINCIA DI TRENTO</t>
  </si>
  <si>
    <t xml:space="preserve">Primi 2 mesi
 2015
</t>
  </si>
  <si>
    <t>Incid.
%</t>
  </si>
  <si>
    <t>Var. assoluta
15/14</t>
  </si>
  <si>
    <t>Var. percentuale
15/14</t>
  </si>
  <si>
    <t>Per genere</t>
  </si>
  <si>
    <t>Maschi</t>
  </si>
  <si>
    <t>Femmine</t>
  </si>
  <si>
    <t>Totale</t>
  </si>
  <si>
    <t>Per cittadinanza</t>
  </si>
  <si>
    <t>Italiani</t>
  </si>
  <si>
    <t>Stranieri</t>
  </si>
  <si>
    <t xml:space="preserve">di cui </t>
  </si>
  <si>
    <t>Extracomunitari</t>
  </si>
  <si>
    <t>Per classe d'età</t>
  </si>
  <si>
    <t>Giovani (fino a 29 anni)</t>
  </si>
  <si>
    <t>Adulti (30-54)</t>
  </si>
  <si>
    <t>Anziani (oltre 54)</t>
  </si>
  <si>
    <t>Per tipo di contratto</t>
  </si>
  <si>
    <t>A tempo indeterminato</t>
  </si>
  <si>
    <t>In senso stretto</t>
  </si>
  <si>
    <t>Intermittente</t>
  </si>
  <si>
    <t>Apprendistato</t>
  </si>
  <si>
    <t>A termine</t>
  </si>
  <si>
    <t>di cui</t>
  </si>
  <si>
    <t>Somministrazione</t>
  </si>
  <si>
    <t>Altro determinato</t>
  </si>
  <si>
    <t>ASSUNZIONI I PER SETTORE DI ATTIVITA' NEL 2014 E PRIMI DUE MESI DEL 2015 IN PROVINCIA DI TRENTO</t>
  </si>
  <si>
    <t>Assunzioni per tipo di contratto cfr. febbraio 2015 su 2014</t>
  </si>
  <si>
    <t xml:space="preserve">incidenza tempo indeterminato (in senso stretto + chiamata) su totale 16,8%; un anno prima era 11,7% </t>
  </si>
  <si>
    <t xml:space="preserve">incidenza tempo indeterminato (in senso stretto) su totale 16,6%; un anno prima era 11,2% 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</si>
</sst>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\ \ \ "/>
    <numFmt numFmtId="191" formatCode="\+#,##0\ \ \ \ ;\-#,##0\ \ \ \ ;&quot;0&quot;\ \ \ \ ;@\ "/>
    <numFmt numFmtId="192" formatCode="\+#,##0.0\ \ \ \ ;\-#,##0.0\ \ \ \ ;&quot;0&quot;\ \ \ ;@\ \ "/>
    <numFmt numFmtId="193" formatCode="\+#,##0\ \ ;\-#,##0\ \ ;&quot;0&quot;\ \ ;@\ \ "/>
    <numFmt numFmtId="194" formatCode="\+#,##0\ \ \ "/>
    <numFmt numFmtId="195" formatCode="\-#,##0\ \ \ "/>
    <numFmt numFmtId="196" formatCode="_-* #,##0_-\ \ \ \ \ ;\-* #,##0_-\ \ \ \ \ ;_-* &quot;-&quot;??_-;_-@_-"/>
    <numFmt numFmtId="197" formatCode="#,##0\ \ \ \ \ "/>
    <numFmt numFmtId="198" formatCode="\+#,##0\ \ \ \ \ \ \ ;\-#,##0\ \ \ \ \ \ \ "/>
    <numFmt numFmtId="199" formatCode="\+#,##0.0\ \ \ \ \ \ \ ;\-#,##0.0\ \ \ \ \ \ \ ;&quot;0,0&quot;\ \ \ \ \ \ \ ;@\ \ "/>
    <numFmt numFmtId="200" formatCode="#,##0.0\ \ \ \ \ "/>
    <numFmt numFmtId="201" formatCode="\+#,##0.0\ \ \ \ \ \ \ ;\-#,##0.0\ \ \ \ \ \ \ "/>
    <numFmt numFmtId="202" formatCode="0.0"/>
    <numFmt numFmtId="203" formatCode="#,##0\ \ \ \ "/>
    <numFmt numFmtId="204" formatCode="\+#,##0\ \ \ \ ;\-#,##0\ \ \ \ ;&quot;0&quot;\ \ \ \ ;@\ \ \ \ "/>
    <numFmt numFmtId="205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1" fontId="1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17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90" fontId="1" fillId="0" borderId="0" xfId="0" applyNumberFormat="1" applyFont="1" applyFill="1" applyAlignment="1" applyProtection="1">
      <alignment horizontal="right" vertical="center"/>
      <protection/>
    </xf>
    <xf numFmtId="191" fontId="1" fillId="0" borderId="0" xfId="0" applyNumberFormat="1" applyFont="1" applyFill="1" applyBorder="1" applyAlignment="1" applyProtection="1">
      <alignment horizontal="right" vertical="center"/>
      <protection/>
    </xf>
    <xf numFmtId="192" fontId="1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90" fontId="0" fillId="0" borderId="0" xfId="0" applyNumberFormat="1" applyFont="1" applyFill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Alignment="1" applyProtection="1">
      <alignment horizontal="right" vertical="center"/>
      <protection/>
    </xf>
    <xf numFmtId="190" fontId="0" fillId="0" borderId="0" xfId="15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190" fontId="1" fillId="0" borderId="3" xfId="15" applyNumberFormat="1" applyFont="1" applyFill="1" applyBorder="1" applyAlignment="1" applyProtection="1">
      <alignment horizontal="right" vertical="center"/>
      <protection/>
    </xf>
    <xf numFmtId="196" fontId="1" fillId="0" borderId="3" xfId="15" applyNumberFormat="1" applyFont="1" applyFill="1" applyBorder="1" applyAlignment="1" applyProtection="1">
      <alignment vertical="center"/>
      <protection/>
    </xf>
    <xf numFmtId="193" fontId="1" fillId="0" borderId="3" xfId="0" applyNumberFormat="1" applyFont="1" applyFill="1" applyBorder="1" applyAlignment="1" applyProtection="1">
      <alignment vertical="center"/>
      <protection/>
    </xf>
    <xf numFmtId="193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2" fillId="0" borderId="0" xfId="15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Border="1" applyAlignment="1">
      <alignment horizontal="right" vertical="center" wrapText="1"/>
    </xf>
    <xf numFmtId="198" fontId="0" fillId="0" borderId="0" xfId="0" applyNumberFormat="1" applyFont="1" applyBorder="1" applyAlignment="1">
      <alignment horizontal="right" vertical="center"/>
    </xf>
    <xf numFmtId="199" fontId="0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97" fontId="0" fillId="0" borderId="0" xfId="0" applyNumberFormat="1" applyBorder="1" applyAlignment="1">
      <alignment/>
    </xf>
    <xf numFmtId="197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center" vertical="center" wrapText="1"/>
    </xf>
    <xf numFmtId="197" fontId="1" fillId="0" borderId="0" xfId="0" applyNumberFormat="1" applyFont="1" applyBorder="1" applyAlignment="1">
      <alignment horizontal="center" vertical="center" wrapText="1"/>
    </xf>
    <xf numFmtId="201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97" fontId="6" fillId="0" borderId="0" xfId="0" applyNumberFormat="1" applyFont="1" applyBorder="1" applyAlignment="1">
      <alignment horizontal="right" vertical="center" wrapText="1"/>
    </xf>
    <xf numFmtId="198" fontId="6" fillId="0" borderId="0" xfId="0" applyNumberFormat="1" applyFont="1" applyBorder="1" applyAlignment="1">
      <alignment horizontal="right" vertical="center"/>
    </xf>
    <xf numFmtId="201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4" fillId="0" borderId="0" xfId="0" applyNumberFormat="1" applyFont="1" applyBorder="1" applyAlignment="1">
      <alignment horizontal="center" vertical="center" wrapText="1"/>
    </xf>
    <xf numFmtId="197" fontId="0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center" vertical="center" wrapText="1"/>
    </xf>
    <xf numFmtId="197" fontId="0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197" fontId="5" fillId="0" borderId="0" xfId="0" applyNumberFormat="1" applyFont="1" applyAlignment="1">
      <alignment vertical="center"/>
    </xf>
    <xf numFmtId="200" fontId="5" fillId="0" borderId="0" xfId="0" applyNumberFormat="1" applyFont="1" applyBorder="1" applyAlignment="1">
      <alignment vertical="center"/>
    </xf>
    <xf numFmtId="3" fontId="5" fillId="0" borderId="0" xfId="15" applyNumberFormat="1" applyFont="1" applyFill="1" applyBorder="1" applyAlignment="1">
      <alignment/>
    </xf>
    <xf numFmtId="197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97" fontId="0" fillId="0" borderId="0" xfId="15" applyNumberFormat="1" applyFont="1" applyFill="1" applyBorder="1" applyAlignment="1">
      <alignment horizontal="right" vertical="center"/>
    </xf>
    <xf numFmtId="200" fontId="0" fillId="0" borderId="0" xfId="0" applyNumberFormat="1" applyFont="1" applyBorder="1" applyAlignment="1">
      <alignment vertical="center"/>
    </xf>
    <xf numFmtId="202" fontId="2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97" fontId="5" fillId="0" borderId="0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203" fontId="0" fillId="0" borderId="3" xfId="0" applyNumberFormat="1" applyFill="1" applyBorder="1" applyAlignment="1">
      <alignment horizontal="right" vertical="center"/>
    </xf>
    <xf numFmtId="203" fontId="0" fillId="0" borderId="3" xfId="15" applyNumberFormat="1" applyFont="1" applyFill="1" applyBorder="1" applyAlignment="1">
      <alignment horizontal="right" vertical="center"/>
    </xf>
    <xf numFmtId="198" fontId="0" fillId="0" borderId="3" xfId="0" applyNumberFormat="1" applyFont="1" applyBorder="1" applyAlignment="1">
      <alignment horizontal="right" vertical="center"/>
    </xf>
    <xf numFmtId="204" fontId="0" fillId="0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205" fontId="6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  <xf numFmtId="17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97" fontId="1" fillId="0" borderId="0" xfId="0" applyNumberFormat="1" applyFont="1" applyBorder="1" applyAlignment="1">
      <alignment horizontal="right" vertical="center"/>
    </xf>
    <xf numFmtId="200" fontId="1" fillId="0" borderId="0" xfId="0" applyNumberFormat="1" applyFont="1" applyBorder="1" applyAlignment="1">
      <alignment horizontal="right" vertical="center"/>
    </xf>
    <xf numFmtId="198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97" fontId="1" fillId="0" borderId="0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97" fontId="0" fillId="0" borderId="3" xfId="15" applyNumberFormat="1" applyFont="1" applyFill="1" applyBorder="1" applyAlignment="1">
      <alignment horizontal="right" vertical="center"/>
    </xf>
    <xf numFmtId="200" fontId="0" fillId="0" borderId="3" xfId="0" applyNumberFormat="1" applyFont="1" applyBorder="1" applyAlignment="1">
      <alignment horizontal="right" vertical="center"/>
    </xf>
    <xf numFmtId="201" fontId="0" fillId="0" borderId="3" xfId="0" applyNumberFormat="1" applyFont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197" fontId="1" fillId="0" borderId="0" xfId="15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197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0" fillId="0" borderId="1" xfId="0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2.421875" style="38" customWidth="1"/>
    <col min="2" max="2" width="10.00390625" style="38" customWidth="1"/>
    <col min="3" max="3" width="15.7109375" style="38" customWidth="1"/>
    <col min="4" max="4" width="13.8515625" style="38" customWidth="1"/>
    <col min="5" max="5" width="11.421875" style="38" customWidth="1"/>
    <col min="6" max="6" width="2.421875" style="38" customWidth="1"/>
    <col min="7" max="7" width="12.00390625" style="38" bestFit="1" customWidth="1"/>
    <col min="8" max="8" width="14.7109375" style="38" bestFit="1" customWidth="1"/>
    <col min="9" max="10" width="10.7109375" style="38" bestFit="1" customWidth="1"/>
    <col min="11" max="11" width="9.57421875" style="39" bestFit="1" customWidth="1"/>
    <col min="12" max="12" width="9.421875" style="39" customWidth="1"/>
    <col min="13" max="15" width="10.00390625" style="38" customWidth="1"/>
    <col min="16" max="22" width="7.8515625" style="38" customWidth="1"/>
    <col min="23" max="23" width="4.7109375" style="38" customWidth="1"/>
    <col min="24" max="25" width="5.421875" style="38" customWidth="1"/>
    <col min="26" max="26" width="2.140625" style="38" customWidth="1"/>
    <col min="27" max="16384" width="9.140625" style="38" customWidth="1"/>
  </cols>
  <sheetData>
    <row r="1" spans="13:27" ht="12.75"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36" s="40" customFormat="1" ht="20.25" customHeight="1">
      <c r="B2" s="41" t="s">
        <v>26</v>
      </c>
      <c r="C2" s="41"/>
      <c r="D2" s="41"/>
      <c r="E2" s="41"/>
      <c r="F2" s="41"/>
      <c r="G2" s="41"/>
      <c r="H2" s="41"/>
      <c r="K2" s="42"/>
      <c r="L2" s="39"/>
      <c r="M2" s="42"/>
      <c r="N2" s="42"/>
      <c r="O2" s="42"/>
      <c r="P2" s="42"/>
      <c r="Q2" s="42"/>
      <c r="R2" s="42"/>
      <c r="S2" s="42"/>
      <c r="T2" s="42"/>
      <c r="U2" s="42"/>
      <c r="V2" s="43"/>
      <c r="W2" s="43"/>
      <c r="X2" s="44"/>
      <c r="Y2" s="44"/>
      <c r="Z2" s="43"/>
      <c r="AA2" s="42"/>
      <c r="AB2"/>
      <c r="AC2"/>
      <c r="AD2"/>
      <c r="AE2"/>
      <c r="AF2"/>
      <c r="AG2"/>
      <c r="AH2"/>
      <c r="AI2"/>
      <c r="AJ2"/>
    </row>
    <row r="3" spans="2:36" s="40" customFormat="1" ht="9" customHeight="1">
      <c r="B3" s="41"/>
      <c r="C3" s="41"/>
      <c r="D3" s="41"/>
      <c r="E3" s="41"/>
      <c r="F3" s="41"/>
      <c r="G3" s="41"/>
      <c r="H3" s="41"/>
      <c r="K3" s="42"/>
      <c r="L3" s="39"/>
      <c r="M3" s="42"/>
      <c r="N3" s="42"/>
      <c r="O3" s="42"/>
      <c r="P3" s="42"/>
      <c r="Q3" s="42"/>
      <c r="R3" s="42"/>
      <c r="S3" s="42"/>
      <c r="T3" s="42"/>
      <c r="U3" s="42"/>
      <c r="V3" s="43"/>
      <c r="W3" s="43"/>
      <c r="X3" s="44"/>
      <c r="Y3" s="44"/>
      <c r="Z3" s="43"/>
      <c r="AA3" s="42"/>
      <c r="AB3"/>
      <c r="AC3"/>
      <c r="AD3"/>
      <c r="AE3"/>
      <c r="AF3"/>
      <c r="AG3"/>
      <c r="AH3"/>
      <c r="AI3"/>
      <c r="AJ3"/>
    </row>
    <row r="4" spans="2:36" s="40" customFormat="1" ht="3.75" customHeight="1">
      <c r="B4" s="45"/>
      <c r="C4" s="45"/>
      <c r="D4" s="45"/>
      <c r="E4" s="45"/>
      <c r="F4" s="45"/>
      <c r="G4" s="45"/>
      <c r="H4" s="45"/>
      <c r="I4" s="46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7"/>
      <c r="W4" s="47"/>
      <c r="X4" s="48"/>
      <c r="Y4" s="48"/>
      <c r="Z4" s="47"/>
      <c r="AA4" s="42"/>
      <c r="AB4"/>
      <c r="AC4"/>
      <c r="AD4"/>
      <c r="AE4"/>
      <c r="AF4"/>
      <c r="AG4"/>
      <c r="AH4"/>
      <c r="AI4"/>
      <c r="AJ4"/>
    </row>
    <row r="5" spans="2:36" s="49" customFormat="1" ht="51" customHeight="1">
      <c r="B5" s="50"/>
      <c r="C5" s="51"/>
      <c r="D5" s="52" t="s">
        <v>27</v>
      </c>
      <c r="E5" s="52" t="s">
        <v>28</v>
      </c>
      <c r="F5" s="52"/>
      <c r="G5" s="53" t="s">
        <v>29</v>
      </c>
      <c r="H5" s="53" t="s">
        <v>30</v>
      </c>
      <c r="I5" s="54"/>
      <c r="K5" s="55"/>
      <c r="L5" s="42"/>
      <c r="M5" s="43"/>
      <c r="N5" s="43"/>
      <c r="O5" s="43"/>
      <c r="P5" s="43"/>
      <c r="Q5" s="42"/>
      <c r="R5" s="42"/>
      <c r="S5" s="42"/>
      <c r="T5" s="42"/>
      <c r="U5" s="42"/>
      <c r="V5" s="43"/>
      <c r="W5" s="43"/>
      <c r="X5" s="56"/>
      <c r="Y5" s="56"/>
      <c r="Z5" s="43"/>
      <c r="AA5" s="42"/>
      <c r="AB5"/>
      <c r="AC5"/>
      <c r="AD5"/>
      <c r="AE5"/>
      <c r="AF5"/>
      <c r="AG5"/>
      <c r="AH5"/>
      <c r="AI5"/>
      <c r="AJ5"/>
    </row>
    <row r="6" spans="2:36" s="49" customFormat="1" ht="4.5" customHeight="1">
      <c r="B6" s="57"/>
      <c r="C6" s="54"/>
      <c r="D6" s="58"/>
      <c r="E6" s="58"/>
      <c r="F6" s="58"/>
      <c r="G6" s="59"/>
      <c r="H6" s="60"/>
      <c r="I6" s="54"/>
      <c r="K6" s="42"/>
      <c r="L6" s="42"/>
      <c r="M6" s="43"/>
      <c r="N6" s="43"/>
      <c r="O6" s="43"/>
      <c r="P6" s="43"/>
      <c r="Q6" s="42"/>
      <c r="R6" s="42"/>
      <c r="S6" s="42"/>
      <c r="T6" s="42"/>
      <c r="U6" s="42"/>
      <c r="V6" s="43"/>
      <c r="W6" s="43"/>
      <c r="X6" s="56"/>
      <c r="Y6" s="56"/>
      <c r="Z6" s="43"/>
      <c r="AA6" s="42"/>
      <c r="AB6"/>
      <c r="AC6"/>
      <c r="AD6"/>
      <c r="AE6"/>
      <c r="AF6"/>
      <c r="AG6"/>
      <c r="AH6"/>
      <c r="AI6"/>
      <c r="AJ6"/>
    </row>
    <row r="7" spans="2:36" s="49" customFormat="1" ht="21" customHeight="1">
      <c r="B7" s="61" t="s">
        <v>31</v>
      </c>
      <c r="C7" s="54"/>
      <c r="D7" s="58"/>
      <c r="E7" s="58"/>
      <c r="F7" s="58"/>
      <c r="G7" s="59"/>
      <c r="H7" s="60"/>
      <c r="I7" s="54"/>
      <c r="K7" s="62"/>
      <c r="L7" s="42"/>
      <c r="M7" s="43"/>
      <c r="N7" s="43"/>
      <c r="O7" s="43"/>
      <c r="P7" s="43"/>
      <c r="Q7" s="42"/>
      <c r="R7" s="42"/>
      <c r="S7" s="42"/>
      <c r="T7" s="42"/>
      <c r="U7" s="42"/>
      <c r="V7" s="43"/>
      <c r="W7" s="43"/>
      <c r="X7" s="56"/>
      <c r="Y7" s="56"/>
      <c r="Z7" s="43"/>
      <c r="AA7" s="42"/>
      <c r="AB7"/>
      <c r="AC7"/>
      <c r="AD7"/>
      <c r="AE7"/>
      <c r="AF7"/>
      <c r="AG7"/>
      <c r="AH7"/>
      <c r="AI7"/>
      <c r="AJ7"/>
    </row>
    <row r="8" spans="2:36" s="49" customFormat="1" ht="15.75" customHeight="1">
      <c r="B8" s="57" t="s">
        <v>32</v>
      </c>
      <c r="C8" s="54"/>
      <c r="D8" s="63">
        <v>6484</v>
      </c>
      <c r="E8" s="64">
        <v>45.57531454277079</v>
      </c>
      <c r="F8" s="63"/>
      <c r="G8" s="59">
        <v>1090</v>
      </c>
      <c r="H8" s="65">
        <v>20.20763811642566</v>
      </c>
      <c r="I8" s="63"/>
      <c r="J8" s="63"/>
      <c r="K8" s="54"/>
      <c r="L8" s="42"/>
      <c r="M8" s="43"/>
      <c r="N8" s="43"/>
      <c r="O8" s="43"/>
      <c r="P8" s="43"/>
      <c r="Q8" s="42"/>
      <c r="R8" s="42"/>
      <c r="S8" s="42"/>
      <c r="T8" s="42"/>
      <c r="U8" s="42"/>
      <c r="V8" s="43"/>
      <c r="W8" s="43"/>
      <c r="X8" s="56"/>
      <c r="Y8" s="56"/>
      <c r="Z8" s="43"/>
      <c r="AA8" s="42"/>
      <c r="AB8"/>
      <c r="AC8"/>
      <c r="AD8"/>
      <c r="AE8"/>
      <c r="AF8"/>
      <c r="AG8"/>
      <c r="AH8"/>
      <c r="AI8"/>
      <c r="AJ8"/>
    </row>
    <row r="9" spans="2:36" s="49" customFormat="1" ht="15.75" customHeight="1">
      <c r="B9" s="57" t="s">
        <v>33</v>
      </c>
      <c r="C9" s="54"/>
      <c r="D9" s="63">
        <v>7743</v>
      </c>
      <c r="E9" s="64">
        <v>54.42468545722922</v>
      </c>
      <c r="F9" s="63"/>
      <c r="G9" s="59">
        <v>428</v>
      </c>
      <c r="H9" s="65">
        <v>5.850991114149009</v>
      </c>
      <c r="I9" s="63"/>
      <c r="J9" s="63"/>
      <c r="K9" s="54"/>
      <c r="L9" s="42"/>
      <c r="M9" s="43"/>
      <c r="N9" s="43"/>
      <c r="O9" s="43"/>
      <c r="P9" s="43"/>
      <c r="Q9" s="42"/>
      <c r="R9" s="42"/>
      <c r="S9" s="42"/>
      <c r="T9" s="42"/>
      <c r="U9" s="42"/>
      <c r="V9" s="43"/>
      <c r="W9" s="43"/>
      <c r="X9" s="56"/>
      <c r="Y9" s="56"/>
      <c r="Z9" s="43"/>
      <c r="AA9" s="42"/>
      <c r="AB9"/>
      <c r="AC9"/>
      <c r="AD9"/>
      <c r="AE9"/>
      <c r="AF9"/>
      <c r="AG9"/>
      <c r="AH9"/>
      <c r="AI9"/>
      <c r="AJ9"/>
    </row>
    <row r="10" spans="2:36" s="49" customFormat="1" ht="15.75" customHeight="1">
      <c r="B10" s="57" t="s">
        <v>34</v>
      </c>
      <c r="C10" s="54"/>
      <c r="D10" s="109">
        <v>14227</v>
      </c>
      <c r="E10" s="110">
        <v>100</v>
      </c>
      <c r="F10" s="109"/>
      <c r="G10" s="111">
        <v>1518</v>
      </c>
      <c r="H10" s="112">
        <v>11.944291447006059</v>
      </c>
      <c r="I10" s="63"/>
      <c r="J10" s="63"/>
      <c r="K10" s="54"/>
      <c r="L10" s="42"/>
      <c r="M10" s="43"/>
      <c r="N10" s="43"/>
      <c r="O10" s="43"/>
      <c r="P10" s="43"/>
      <c r="Q10" s="42"/>
      <c r="R10" s="42"/>
      <c r="S10" s="42"/>
      <c r="T10" s="42"/>
      <c r="U10" s="42"/>
      <c r="V10" s="43"/>
      <c r="W10" s="43"/>
      <c r="X10" s="56"/>
      <c r="Y10" s="56"/>
      <c r="Z10" s="43"/>
      <c r="AA10" s="42"/>
      <c r="AB10"/>
      <c r="AC10"/>
      <c r="AD10"/>
      <c r="AE10"/>
      <c r="AF10"/>
      <c r="AG10"/>
      <c r="AH10"/>
      <c r="AI10"/>
      <c r="AJ10"/>
    </row>
    <row r="11" spans="2:36" s="49" customFormat="1" ht="6" customHeight="1">
      <c r="B11" s="57"/>
      <c r="C11" s="54"/>
      <c r="D11" s="63"/>
      <c r="E11" s="63"/>
      <c r="F11" s="63"/>
      <c r="G11" s="59"/>
      <c r="H11" s="65"/>
      <c r="I11" s="63"/>
      <c r="J11" s="63"/>
      <c r="K11" s="54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3"/>
      <c r="W11" s="43"/>
      <c r="X11" s="56"/>
      <c r="Y11" s="56"/>
      <c r="Z11" s="43"/>
      <c r="AA11" s="42"/>
      <c r="AB11"/>
      <c r="AC11"/>
      <c r="AD11"/>
      <c r="AE11"/>
      <c r="AF11"/>
      <c r="AG11"/>
      <c r="AH11"/>
      <c r="AI11"/>
      <c r="AJ11"/>
    </row>
    <row r="12" spans="2:36" s="49" customFormat="1" ht="21" customHeight="1">
      <c r="B12" s="61" t="s">
        <v>35</v>
      </c>
      <c r="C12" s="66"/>
      <c r="D12" s="63"/>
      <c r="E12" s="63"/>
      <c r="F12" s="63"/>
      <c r="G12" s="67"/>
      <c r="H12" s="68"/>
      <c r="I12" s="63"/>
      <c r="J12" s="63"/>
      <c r="K12" s="67"/>
      <c r="L12" s="42"/>
      <c r="M12" s="43"/>
      <c r="N12" s="43"/>
      <c r="O12" s="43"/>
      <c r="P12" s="43"/>
      <c r="Q12" s="42"/>
      <c r="R12" s="42"/>
      <c r="S12" s="42"/>
      <c r="T12" s="42"/>
      <c r="U12" s="42"/>
      <c r="V12" s="43"/>
      <c r="W12" s="43"/>
      <c r="X12" s="56"/>
      <c r="Y12" s="56"/>
      <c r="Z12" s="43"/>
      <c r="AA12" s="42"/>
      <c r="AB12"/>
      <c r="AC12"/>
      <c r="AD12"/>
      <c r="AE12"/>
      <c r="AF12"/>
      <c r="AG12"/>
      <c r="AH12"/>
      <c r="AI12"/>
      <c r="AJ12"/>
    </row>
    <row r="13" spans="2:36" s="49" customFormat="1" ht="15.75" customHeight="1">
      <c r="B13" s="57" t="s">
        <v>36</v>
      </c>
      <c r="C13" s="54"/>
      <c r="D13" s="63">
        <v>10642</v>
      </c>
      <c r="E13" s="64">
        <v>74.80143389330148</v>
      </c>
      <c r="F13" s="63"/>
      <c r="G13" s="59">
        <v>1110</v>
      </c>
      <c r="H13" s="65">
        <v>11.644985312631137</v>
      </c>
      <c r="I13" s="63"/>
      <c r="J13" s="63"/>
      <c r="K13" s="63"/>
      <c r="L13" s="62"/>
      <c r="M13" s="43"/>
      <c r="N13" s="43"/>
      <c r="O13" s="43"/>
      <c r="P13" s="43"/>
      <c r="Q13" s="42"/>
      <c r="R13" s="42"/>
      <c r="S13" s="42"/>
      <c r="T13" s="42"/>
      <c r="U13" s="42"/>
      <c r="V13" s="43"/>
      <c r="W13" s="43"/>
      <c r="X13" s="56"/>
      <c r="Y13" s="56"/>
      <c r="Z13" s="43"/>
      <c r="AA13" s="42"/>
      <c r="AB13"/>
      <c r="AC13"/>
      <c r="AD13"/>
      <c r="AE13"/>
      <c r="AF13"/>
      <c r="AG13"/>
      <c r="AH13"/>
      <c r="AI13"/>
      <c r="AJ13"/>
    </row>
    <row r="14" spans="2:36" s="49" customFormat="1" ht="15.75" customHeight="1">
      <c r="B14" s="57" t="s">
        <v>37</v>
      </c>
      <c r="C14" s="54"/>
      <c r="D14" s="63">
        <v>3585</v>
      </c>
      <c r="E14" s="64">
        <v>25.198566106698532</v>
      </c>
      <c r="F14" s="63"/>
      <c r="G14" s="59">
        <v>408</v>
      </c>
      <c r="H14" s="65">
        <v>12.842304060434373</v>
      </c>
      <c r="I14" s="63"/>
      <c r="J14" s="63"/>
      <c r="K14" s="66"/>
      <c r="L14" s="42"/>
      <c r="M14" s="43"/>
      <c r="N14" s="43"/>
      <c r="O14" s="43"/>
      <c r="P14" s="43"/>
      <c r="Q14" s="42"/>
      <c r="R14" s="42"/>
      <c r="S14" s="42"/>
      <c r="T14" s="42"/>
      <c r="U14" s="42"/>
      <c r="V14" s="43"/>
      <c r="W14" s="43"/>
      <c r="X14" s="56"/>
      <c r="Y14" s="56"/>
      <c r="Z14" s="43"/>
      <c r="AA14" s="42"/>
      <c r="AB14"/>
      <c r="AC14"/>
      <c r="AD14"/>
      <c r="AE14"/>
      <c r="AF14"/>
      <c r="AG14"/>
      <c r="AH14"/>
      <c r="AI14"/>
      <c r="AJ14"/>
    </row>
    <row r="15" spans="2:36" s="69" customFormat="1" ht="15" customHeight="1">
      <c r="B15" s="70" t="s">
        <v>38</v>
      </c>
      <c r="C15" s="71" t="s">
        <v>39</v>
      </c>
      <c r="D15" s="63">
        <v>2094</v>
      </c>
      <c r="E15" s="64">
        <v>14.718493006255711</v>
      </c>
      <c r="F15" s="63"/>
      <c r="G15" s="59">
        <v>216</v>
      </c>
      <c r="H15" s="65">
        <v>11.501597444089457</v>
      </c>
      <c r="I15" s="63"/>
      <c r="J15" s="63"/>
      <c r="K15" s="66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73"/>
      <c r="Z15" s="72"/>
      <c r="AA15" s="72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2:36" s="49" customFormat="1" ht="6" customHeight="1">
      <c r="B16" s="57"/>
      <c r="C16" s="54"/>
      <c r="D16" s="75"/>
      <c r="E16" s="75"/>
      <c r="F16" s="75"/>
      <c r="G16" s="76"/>
      <c r="H16" s="77"/>
      <c r="I16" s="75"/>
      <c r="J16" s="75"/>
      <c r="L16" s="42"/>
      <c r="M16" s="43"/>
      <c r="N16" s="43"/>
      <c r="O16" s="43"/>
      <c r="P16" s="43"/>
      <c r="Q16" s="42"/>
      <c r="R16" s="42"/>
      <c r="S16" s="42"/>
      <c r="T16" s="42"/>
      <c r="U16" s="42"/>
      <c r="V16" s="43"/>
      <c r="W16" s="43"/>
      <c r="X16" s="56"/>
      <c r="Y16" s="56"/>
      <c r="Z16" s="43"/>
      <c r="AA16" s="42"/>
      <c r="AB16"/>
      <c r="AC16"/>
      <c r="AD16"/>
      <c r="AE16"/>
      <c r="AF16"/>
      <c r="AG16"/>
      <c r="AH16"/>
      <c r="AI16"/>
      <c r="AJ16"/>
    </row>
    <row r="17" spans="2:36" s="49" customFormat="1" ht="21" customHeight="1">
      <c r="B17" s="61" t="s">
        <v>40</v>
      </c>
      <c r="C17" s="54"/>
      <c r="D17" s="78"/>
      <c r="E17" s="78"/>
      <c r="F17" s="78"/>
      <c r="G17" s="79"/>
      <c r="H17" s="77"/>
      <c r="I17" s="78"/>
      <c r="J17" s="78"/>
      <c r="K17" s="80"/>
      <c r="L17" s="62"/>
      <c r="M17" s="43"/>
      <c r="N17" s="43"/>
      <c r="O17" s="43"/>
      <c r="P17" s="43"/>
      <c r="Q17" s="42"/>
      <c r="R17" s="42"/>
      <c r="S17" s="42"/>
      <c r="T17" s="42"/>
      <c r="U17" s="42"/>
      <c r="V17" s="43"/>
      <c r="W17" s="43"/>
      <c r="X17" s="56"/>
      <c r="Y17" s="56"/>
      <c r="Z17" s="43"/>
      <c r="AA17" s="42"/>
      <c r="AB17"/>
      <c r="AC17"/>
      <c r="AD17"/>
      <c r="AE17"/>
      <c r="AF17"/>
      <c r="AG17"/>
      <c r="AH17"/>
      <c r="AI17"/>
      <c r="AJ17"/>
    </row>
    <row r="18" spans="2:36" s="49" customFormat="1" ht="15.75" customHeight="1">
      <c r="B18" s="39" t="s">
        <v>41</v>
      </c>
      <c r="C18" s="54"/>
      <c r="D18" s="63">
        <v>4811</v>
      </c>
      <c r="E18" s="64">
        <v>33.81598369297814</v>
      </c>
      <c r="F18" s="63"/>
      <c r="G18" s="59">
        <v>530</v>
      </c>
      <c r="H18" s="65">
        <v>12.380284980144825</v>
      </c>
      <c r="I18" s="63"/>
      <c r="J18" s="63"/>
      <c r="K18" s="63"/>
      <c r="L18" s="62"/>
      <c r="M18" s="43"/>
      <c r="N18" s="43"/>
      <c r="O18" s="43"/>
      <c r="P18" s="43"/>
      <c r="Q18" s="42"/>
      <c r="R18" s="42"/>
      <c r="S18" s="42"/>
      <c r="T18" s="42"/>
      <c r="U18" s="42"/>
      <c r="V18" s="43"/>
      <c r="W18" s="43"/>
      <c r="X18" s="56"/>
      <c r="Y18" s="56"/>
      <c r="Z18" s="43"/>
      <c r="AA18" s="42"/>
      <c r="AB18"/>
      <c r="AC18"/>
      <c r="AD18"/>
      <c r="AE18"/>
      <c r="AF18"/>
      <c r="AG18"/>
      <c r="AH18"/>
      <c r="AI18"/>
      <c r="AJ18"/>
    </row>
    <row r="19" spans="2:36" s="49" customFormat="1" ht="15.75" customHeight="1">
      <c r="B19" s="39" t="s">
        <v>42</v>
      </c>
      <c r="C19" s="54"/>
      <c r="D19" s="63">
        <v>8432</v>
      </c>
      <c r="E19" s="64">
        <v>59.26758979405356</v>
      </c>
      <c r="F19" s="63"/>
      <c r="G19" s="59">
        <v>807</v>
      </c>
      <c r="H19" s="65">
        <v>10.583606557377049</v>
      </c>
      <c r="I19" s="63"/>
      <c r="J19" s="63"/>
      <c r="K19" s="63"/>
      <c r="L19" s="42"/>
      <c r="M19" s="43"/>
      <c r="N19" s="43"/>
      <c r="O19" s="43"/>
      <c r="P19" s="43"/>
      <c r="Q19" s="42"/>
      <c r="R19" s="42"/>
      <c r="S19" s="42"/>
      <c r="T19" s="42"/>
      <c r="U19" s="42"/>
      <c r="V19" s="43"/>
      <c r="W19" s="43"/>
      <c r="X19" s="56"/>
      <c r="Y19" s="56"/>
      <c r="Z19" s="43"/>
      <c r="AA19" s="42"/>
      <c r="AB19"/>
      <c r="AC19"/>
      <c r="AD19"/>
      <c r="AE19"/>
      <c r="AF19"/>
      <c r="AG19"/>
      <c r="AH19"/>
      <c r="AI19"/>
      <c r="AJ19"/>
    </row>
    <row r="20" spans="2:36" s="49" customFormat="1" ht="15.75" customHeight="1">
      <c r="B20" s="39" t="s">
        <v>43</v>
      </c>
      <c r="C20" s="54"/>
      <c r="D20" s="63">
        <v>984</v>
      </c>
      <c r="E20" s="64">
        <v>6.9164265129683</v>
      </c>
      <c r="F20" s="63"/>
      <c r="G20" s="59">
        <v>181</v>
      </c>
      <c r="H20" s="65">
        <v>22.54047322540473</v>
      </c>
      <c r="I20" s="63"/>
      <c r="J20" s="63"/>
      <c r="K20" s="80"/>
      <c r="L20" s="42"/>
      <c r="M20" s="43"/>
      <c r="N20" s="43"/>
      <c r="O20" s="43"/>
      <c r="P20" s="43"/>
      <c r="Q20" s="42"/>
      <c r="R20" s="42"/>
      <c r="S20" s="42"/>
      <c r="T20" s="42"/>
      <c r="U20" s="42"/>
      <c r="V20" s="43"/>
      <c r="W20" s="43"/>
      <c r="X20" s="56"/>
      <c r="Y20" s="56"/>
      <c r="Z20" s="43"/>
      <c r="AA20" s="42"/>
      <c r="AB20"/>
      <c r="AC20"/>
      <c r="AD20"/>
      <c r="AE20"/>
      <c r="AF20"/>
      <c r="AG20"/>
      <c r="AH20"/>
      <c r="AI20"/>
      <c r="AJ20"/>
    </row>
    <row r="21" spans="2:36" s="49" customFormat="1" ht="6" customHeight="1">
      <c r="B21" s="57"/>
      <c r="C21" s="54"/>
      <c r="D21" s="75"/>
      <c r="E21" s="75"/>
      <c r="F21" s="75"/>
      <c r="G21" s="76"/>
      <c r="H21" s="81"/>
      <c r="I21" s="75"/>
      <c r="J21" s="75"/>
      <c r="L21" s="42"/>
      <c r="M21" s="43"/>
      <c r="N21" s="43"/>
      <c r="O21" s="43"/>
      <c r="P21" s="43"/>
      <c r="Q21" s="42"/>
      <c r="R21" s="42"/>
      <c r="S21" s="42"/>
      <c r="T21" s="42"/>
      <c r="U21" s="42"/>
      <c r="V21" s="43"/>
      <c r="W21" s="43"/>
      <c r="X21" s="56"/>
      <c r="Y21" s="56"/>
      <c r="Z21" s="43"/>
      <c r="AA21" s="42"/>
      <c r="AB21"/>
      <c r="AC21"/>
      <c r="AD21"/>
      <c r="AE21"/>
      <c r="AF21"/>
      <c r="AG21"/>
      <c r="AH21"/>
      <c r="AI21"/>
      <c r="AJ21"/>
    </row>
    <row r="22" spans="2:36" s="49" customFormat="1" ht="21" customHeight="1">
      <c r="B22" s="61" t="s">
        <v>44</v>
      </c>
      <c r="C22" s="54"/>
      <c r="D22" s="75"/>
      <c r="E22" s="75"/>
      <c r="F22" s="75"/>
      <c r="G22" s="76"/>
      <c r="H22" s="77"/>
      <c r="I22" s="75"/>
      <c r="J22" s="75"/>
      <c r="L22" s="42"/>
      <c r="M22" s="43"/>
      <c r="N22" s="43"/>
      <c r="O22" s="43"/>
      <c r="P22" s="43"/>
      <c r="Q22" s="42"/>
      <c r="R22" s="42"/>
      <c r="S22" s="42"/>
      <c r="T22" s="42"/>
      <c r="U22" s="42"/>
      <c r="V22" s="43"/>
      <c r="W22" s="43"/>
      <c r="X22" s="56"/>
      <c r="Y22" s="56"/>
      <c r="Z22" s="43"/>
      <c r="AA22" s="42"/>
      <c r="AB22"/>
      <c r="AC22"/>
      <c r="AD22"/>
      <c r="AE22"/>
      <c r="AF22"/>
      <c r="AG22"/>
      <c r="AH22"/>
      <c r="AI22"/>
      <c r="AJ22"/>
    </row>
    <row r="23" spans="1:36" s="49" customFormat="1" ht="15.75" customHeight="1">
      <c r="A23" s="57"/>
      <c r="B23" s="57" t="s">
        <v>45</v>
      </c>
      <c r="C23" s="57"/>
      <c r="D23" s="82">
        <v>2589</v>
      </c>
      <c r="E23" s="64">
        <v>18.197792928937933</v>
      </c>
      <c r="F23" s="82"/>
      <c r="G23" s="59">
        <v>559</v>
      </c>
      <c r="H23" s="65">
        <v>27.536945812807883</v>
      </c>
      <c r="I23" s="82"/>
      <c r="J23" s="82"/>
      <c r="K23" s="63"/>
      <c r="L23" s="82"/>
      <c r="M23" s="83"/>
      <c r="N23" s="43"/>
      <c r="O23" s="43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2"/>
      <c r="AB23"/>
      <c r="AC23"/>
      <c r="AD23"/>
      <c r="AE23"/>
      <c r="AF23"/>
      <c r="AG23"/>
      <c r="AH23"/>
      <c r="AI23"/>
      <c r="AJ23"/>
    </row>
    <row r="24" spans="2:36" s="69" customFormat="1" ht="15.75" customHeight="1">
      <c r="B24" s="70" t="s">
        <v>38</v>
      </c>
      <c r="C24" s="84" t="s">
        <v>46</v>
      </c>
      <c r="D24" s="109">
        <v>2064</v>
      </c>
      <c r="E24" s="110">
        <v>14.507626344274971</v>
      </c>
      <c r="F24" s="109"/>
      <c r="G24" s="111">
        <v>545</v>
      </c>
      <c r="H24" s="112">
        <v>35.8788676761027</v>
      </c>
      <c r="I24" s="63"/>
      <c r="J24" s="63"/>
      <c r="K24" s="85"/>
      <c r="L24" s="86"/>
      <c r="M24" s="86"/>
      <c r="N24" s="72"/>
      <c r="O24" s="72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72"/>
      <c r="AB24" s="74"/>
      <c r="AC24" s="74"/>
      <c r="AD24" s="74"/>
      <c r="AE24" s="74"/>
      <c r="AF24" s="74"/>
      <c r="AG24" s="74"/>
      <c r="AH24" s="74"/>
      <c r="AI24" s="74"/>
      <c r="AJ24" s="74"/>
    </row>
    <row r="25" spans="2:36" s="69" customFormat="1" ht="15.75" customHeight="1">
      <c r="B25" s="70"/>
      <c r="C25" s="84" t="s">
        <v>47</v>
      </c>
      <c r="D25" s="63">
        <v>37</v>
      </c>
      <c r="E25" s="64">
        <v>0.2600688831095804</v>
      </c>
      <c r="F25" s="63"/>
      <c r="G25" s="59">
        <v>-29</v>
      </c>
      <c r="H25" s="65">
        <v>-43.93939393939394</v>
      </c>
      <c r="I25" s="63"/>
      <c r="J25" s="63"/>
      <c r="K25" s="85"/>
      <c r="L25" s="88"/>
      <c r="M25" s="72"/>
      <c r="N25" s="72"/>
      <c r="O25" s="72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72"/>
      <c r="AB25" s="74"/>
      <c r="AC25" s="74"/>
      <c r="AD25" s="74"/>
      <c r="AE25" s="74"/>
      <c r="AF25" s="74"/>
      <c r="AG25" s="74"/>
      <c r="AH25" s="74"/>
      <c r="AI25" s="74"/>
      <c r="AJ25" s="74"/>
    </row>
    <row r="26" spans="2:36" s="69" customFormat="1" ht="15.75" customHeight="1">
      <c r="B26" s="70"/>
      <c r="C26" s="84" t="s">
        <v>48</v>
      </c>
      <c r="D26" s="63">
        <v>488</v>
      </c>
      <c r="E26" s="64">
        <v>3.4300977015533842</v>
      </c>
      <c r="F26" s="63"/>
      <c r="G26" s="59">
        <v>43</v>
      </c>
      <c r="H26" s="65">
        <v>9.662921348314606</v>
      </c>
      <c r="I26" s="63"/>
      <c r="J26" s="63"/>
      <c r="K26" s="85"/>
      <c r="L26" s="88"/>
      <c r="M26" s="72"/>
      <c r="N26" s="72"/>
      <c r="O26" s="72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72"/>
      <c r="AB26" s="74"/>
      <c r="AC26" s="74"/>
      <c r="AD26" s="74"/>
      <c r="AE26" s="74"/>
      <c r="AF26" s="74"/>
      <c r="AG26" s="74"/>
      <c r="AH26" s="74"/>
      <c r="AI26" s="74"/>
      <c r="AJ26" s="74"/>
    </row>
    <row r="27" spans="1:36" s="49" customFormat="1" ht="6" customHeight="1">
      <c r="A27" s="89"/>
      <c r="B27" s="90"/>
      <c r="C27" s="84"/>
      <c r="D27" s="91"/>
      <c r="E27" s="91"/>
      <c r="F27" s="91"/>
      <c r="G27" s="59"/>
      <c r="H27" s="65"/>
      <c r="I27" s="91"/>
      <c r="J27" s="91"/>
      <c r="K27" s="80"/>
      <c r="M27" s="43"/>
      <c r="N27" s="43"/>
      <c r="O27" s="43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2"/>
      <c r="AB27"/>
      <c r="AC27"/>
      <c r="AD27"/>
      <c r="AE27"/>
      <c r="AF27"/>
      <c r="AG27"/>
      <c r="AH27"/>
      <c r="AI27"/>
      <c r="AJ27"/>
    </row>
    <row r="28" spans="1:36" s="49" customFormat="1" ht="19.5" customHeight="1">
      <c r="A28" s="89"/>
      <c r="B28" s="57" t="s">
        <v>49</v>
      </c>
      <c r="C28" s="57"/>
      <c r="D28" s="63">
        <v>11638</v>
      </c>
      <c r="E28" s="64">
        <v>81.80220707106206</v>
      </c>
      <c r="F28" s="63"/>
      <c r="G28" s="59">
        <v>959</v>
      </c>
      <c r="H28" s="65">
        <v>8.980241595655023</v>
      </c>
      <c r="I28" s="63"/>
      <c r="J28" s="63"/>
      <c r="K28" s="63"/>
      <c r="L28" s="92"/>
      <c r="M28" s="93"/>
      <c r="N28" s="93"/>
      <c r="O28" s="72"/>
      <c r="P28" s="43"/>
      <c r="Q28" s="42"/>
      <c r="R28" s="42"/>
      <c r="S28" s="42"/>
      <c r="T28" s="42"/>
      <c r="U28" s="42"/>
      <c r="V28" s="43"/>
      <c r="W28" s="43"/>
      <c r="X28" s="56"/>
      <c r="Y28" s="56"/>
      <c r="Z28" s="43"/>
      <c r="AA28" s="42"/>
      <c r="AB28"/>
      <c r="AC28"/>
      <c r="AD28"/>
      <c r="AE28"/>
      <c r="AF28"/>
      <c r="AG28"/>
      <c r="AH28"/>
      <c r="AI28"/>
      <c r="AJ28"/>
    </row>
    <row r="29" spans="2:36" s="69" customFormat="1" ht="15.75" customHeight="1">
      <c r="B29" s="70" t="s">
        <v>50</v>
      </c>
      <c r="C29" s="84" t="s">
        <v>47</v>
      </c>
      <c r="D29" s="91">
        <v>689</v>
      </c>
      <c r="E29" s="64">
        <v>4.842904336824348</v>
      </c>
      <c r="F29" s="91"/>
      <c r="G29" s="59">
        <v>-43</v>
      </c>
      <c r="H29" s="65">
        <v>-5.8743169398907105</v>
      </c>
      <c r="I29" s="91"/>
      <c r="J29" s="91"/>
      <c r="K29" s="85"/>
      <c r="L29" s="94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2"/>
      <c r="AA29" s="72"/>
      <c r="AB29" s="74"/>
      <c r="AC29" s="74"/>
      <c r="AD29" s="74"/>
      <c r="AE29" s="74"/>
      <c r="AF29" s="74"/>
      <c r="AG29" s="74"/>
      <c r="AH29" s="74"/>
      <c r="AI29" s="74"/>
      <c r="AJ29" s="74"/>
    </row>
    <row r="30" spans="2:36" s="69" customFormat="1" ht="15.75" customHeight="1">
      <c r="B30" s="95"/>
      <c r="C30" s="84" t="s">
        <v>51</v>
      </c>
      <c r="D30" s="91">
        <v>2200</v>
      </c>
      <c r="E30" s="64">
        <v>15.463555211920996</v>
      </c>
      <c r="F30" s="91"/>
      <c r="G30" s="59">
        <v>303</v>
      </c>
      <c r="H30" s="65">
        <v>15.972588297311544</v>
      </c>
      <c r="I30" s="91"/>
      <c r="J30" s="91"/>
      <c r="K30" s="96"/>
      <c r="L30" s="94"/>
      <c r="M30" s="72"/>
      <c r="N30" s="72"/>
      <c r="O30" s="72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72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2:36" s="69" customFormat="1" ht="15.75" customHeight="1">
      <c r="B31" s="95"/>
      <c r="C31" s="84" t="s">
        <v>52</v>
      </c>
      <c r="D31" s="91">
        <v>8749</v>
      </c>
      <c r="E31" s="64">
        <v>61.49574752231673</v>
      </c>
      <c r="F31" s="91"/>
      <c r="G31" s="59">
        <v>699</v>
      </c>
      <c r="H31" s="65">
        <v>8.683229813664596</v>
      </c>
      <c r="I31" s="91"/>
      <c r="J31" s="91"/>
      <c r="K31" s="91"/>
      <c r="L31" s="94"/>
      <c r="M31" s="72"/>
      <c r="N31" s="72"/>
      <c r="O31" s="72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72"/>
      <c r="AB31" s="74"/>
      <c r="AC31" s="74"/>
      <c r="AD31" s="74"/>
      <c r="AE31" s="74"/>
      <c r="AF31" s="74"/>
      <c r="AG31" s="74"/>
      <c r="AH31" s="74"/>
      <c r="AI31" s="74"/>
      <c r="AJ31" s="74"/>
    </row>
    <row r="32" spans="2:36" s="49" customFormat="1" ht="6" customHeight="1">
      <c r="B32" s="97"/>
      <c r="C32" s="98"/>
      <c r="D32" s="99"/>
      <c r="E32" s="99"/>
      <c r="F32" s="99"/>
      <c r="G32" s="100"/>
      <c r="H32" s="101"/>
      <c r="J32" s="80"/>
      <c r="L32" s="42"/>
      <c r="M32" s="42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/>
      <c r="AC32"/>
      <c r="AD32"/>
      <c r="AE32"/>
      <c r="AF32"/>
      <c r="AG32"/>
      <c r="AH32"/>
      <c r="AI32"/>
      <c r="AJ32"/>
    </row>
    <row r="33" spans="2:36" s="49" customFormat="1" ht="12.75">
      <c r="B33" s="102"/>
      <c r="C33" s="103"/>
      <c r="D33" s="103"/>
      <c r="E33" s="103"/>
      <c r="F33" s="103"/>
      <c r="G33" s="102"/>
      <c r="H33" s="102"/>
      <c r="J33" s="80"/>
      <c r="K33" s="42"/>
      <c r="L33" s="42"/>
      <c r="M33" s="42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/>
      <c r="AC33"/>
      <c r="AD33"/>
      <c r="AE33"/>
      <c r="AF33"/>
      <c r="AG33"/>
      <c r="AH33"/>
      <c r="AI33"/>
      <c r="AJ33"/>
    </row>
    <row r="34" spans="2:36" s="49" customFormat="1" ht="12.75">
      <c r="B34" s="89"/>
      <c r="D34" s="80"/>
      <c r="E34" s="80"/>
      <c r="F34" s="80"/>
      <c r="K34" s="42"/>
      <c r="L34" s="42"/>
      <c r="M34" s="42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/>
      <c r="AC34"/>
      <c r="AD34"/>
      <c r="AE34"/>
      <c r="AF34"/>
      <c r="AG34"/>
      <c r="AH34"/>
      <c r="AI34"/>
      <c r="AJ34"/>
    </row>
    <row r="35" spans="2:12" s="49" customFormat="1" ht="22.5" customHeight="1">
      <c r="B35" s="1" t="s">
        <v>25</v>
      </c>
      <c r="D35" s="80"/>
      <c r="E35" s="80"/>
      <c r="F35" s="80"/>
      <c r="G35" s="59"/>
      <c r="J35" s="80"/>
      <c r="K35" s="104"/>
      <c r="L35" s="104"/>
    </row>
    <row r="36" spans="4:13" ht="12.75">
      <c r="D36" s="105"/>
      <c r="E36" s="105"/>
      <c r="F36" s="105"/>
      <c r="H36" s="106"/>
      <c r="M36" s="106"/>
    </row>
    <row r="38" ht="12.75">
      <c r="H38" s="106"/>
    </row>
    <row r="39" spans="4:6" ht="12.75">
      <c r="D39" s="40"/>
      <c r="E39" s="40"/>
      <c r="F39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E22" sqref="E22"/>
    </sheetView>
  </sheetViews>
  <sheetFormatPr defaultColWidth="9.140625" defaultRowHeight="12.75"/>
  <cols>
    <col min="1" max="1" width="1.421875" style="1" customWidth="1"/>
    <col min="2" max="2" width="22.421875" style="1" customWidth="1"/>
    <col min="3" max="3" width="10.140625" style="1" customWidth="1"/>
    <col min="4" max="5" width="10.28125" style="1" customWidth="1"/>
    <col min="6" max="6" width="1.1484375" style="1" customWidth="1"/>
    <col min="7" max="7" width="10.140625" style="1" customWidth="1"/>
    <col min="8" max="10" width="10.28125" style="1" customWidth="1"/>
    <col min="11" max="11" width="11.8515625" style="1" customWidth="1"/>
    <col min="12" max="12" width="6.57421875" style="1" customWidth="1"/>
    <col min="13" max="13" width="10.28125" style="1" customWidth="1"/>
    <col min="14" max="14" width="10.421875" style="1" bestFit="1" customWidth="1"/>
    <col min="15" max="15" width="9.140625" style="1" customWidth="1"/>
    <col min="16" max="16" width="2.140625" style="1" customWidth="1"/>
    <col min="17" max="17" width="10.28125" style="1" customWidth="1"/>
    <col min="18" max="18" width="10.421875" style="1" bestFit="1" customWidth="1"/>
    <col min="19" max="19" width="11.421875" style="1" customWidth="1"/>
    <col min="20" max="20" width="2.57421875" style="1" customWidth="1"/>
    <col min="21" max="16384" width="9.140625" style="1" customWidth="1"/>
  </cols>
  <sheetData>
    <row r="1" spans="5:10" ht="12.75">
      <c r="E1" s="2"/>
      <c r="I1" s="2"/>
      <c r="J1" s="2"/>
    </row>
    <row r="2" spans="2:13" ht="54" customHeight="1">
      <c r="B2" s="3" t="s">
        <v>53</v>
      </c>
      <c r="E2" s="2"/>
      <c r="I2" s="2"/>
      <c r="J2" s="2"/>
      <c r="M2" s="1" t="s">
        <v>0</v>
      </c>
    </row>
    <row r="3" spans="2:10" ht="23.25" customHeight="1">
      <c r="B3" s="4"/>
      <c r="C3" s="4"/>
      <c r="D3" s="4"/>
      <c r="E3" s="5"/>
      <c r="G3" s="4"/>
      <c r="H3" s="4"/>
      <c r="I3" s="5"/>
      <c r="J3" s="5"/>
    </row>
    <row r="4" spans="1:12" ht="33" customHeight="1">
      <c r="A4" s="6"/>
      <c r="B4" s="7"/>
      <c r="C4" s="126" t="s">
        <v>1</v>
      </c>
      <c r="D4" s="126"/>
      <c r="E4" s="126"/>
      <c r="F4" s="8"/>
      <c r="G4" s="127" t="s">
        <v>2</v>
      </c>
      <c r="H4" s="127"/>
      <c r="I4" s="127"/>
      <c r="J4" s="9"/>
      <c r="K4" s="4"/>
      <c r="L4" s="4"/>
    </row>
    <row r="5" spans="2:21" s="10" customFormat="1" ht="48.75" customHeight="1">
      <c r="B5" s="11"/>
      <c r="C5" s="12" t="s">
        <v>3</v>
      </c>
      <c r="D5" s="13" t="s">
        <v>4</v>
      </c>
      <c r="E5" s="13" t="s">
        <v>5</v>
      </c>
      <c r="F5" s="14"/>
      <c r="G5" s="12" t="s">
        <v>3</v>
      </c>
      <c r="H5" s="13" t="s">
        <v>6</v>
      </c>
      <c r="I5" s="13" t="s">
        <v>7</v>
      </c>
      <c r="J5" s="15"/>
      <c r="K5" s="15"/>
      <c r="L5" s="16"/>
      <c r="M5" s="17" t="s">
        <v>8</v>
      </c>
      <c r="N5" s="17" t="s">
        <v>9</v>
      </c>
      <c r="O5" s="17" t="s">
        <v>10</v>
      </c>
      <c r="P5" s="18"/>
      <c r="Q5" s="19" t="s">
        <v>11</v>
      </c>
      <c r="R5" s="19" t="s">
        <v>12</v>
      </c>
      <c r="S5" s="19" t="s">
        <v>10</v>
      </c>
      <c r="U5" s="20" t="s">
        <v>13</v>
      </c>
    </row>
    <row r="6" spans="2:21" s="21" customFormat="1" ht="19.5" customHeight="1">
      <c r="B6" s="22" t="s">
        <v>14</v>
      </c>
      <c r="C6" s="23">
        <v>23213</v>
      </c>
      <c r="D6" s="24">
        <v>1350</v>
      </c>
      <c r="E6" s="25">
        <v>6.174815899007456</v>
      </c>
      <c r="F6" s="26"/>
      <c r="G6" s="23">
        <v>948</v>
      </c>
      <c r="H6" s="24">
        <v>215</v>
      </c>
      <c r="I6" s="25">
        <v>29.331514324693043</v>
      </c>
      <c r="J6" s="23"/>
      <c r="K6" s="23"/>
      <c r="M6" s="23">
        <v>948</v>
      </c>
      <c r="N6" s="23">
        <v>285</v>
      </c>
      <c r="O6" s="24">
        <f>M6-N6</f>
        <v>663</v>
      </c>
      <c r="Q6" s="23">
        <v>733</v>
      </c>
      <c r="R6" s="23">
        <v>466</v>
      </c>
      <c r="S6" s="24">
        <f>Q6-R6</f>
        <v>267</v>
      </c>
      <c r="U6" s="24">
        <f>O6-S6</f>
        <v>396</v>
      </c>
    </row>
    <row r="7" spans="2:21" s="21" customFormat="1" ht="19.5" customHeight="1">
      <c r="B7" s="22" t="s">
        <v>15</v>
      </c>
      <c r="C7" s="23">
        <v>15549</v>
      </c>
      <c r="D7" s="24">
        <v>75</v>
      </c>
      <c r="E7" s="25">
        <v>0.4846839860411012</v>
      </c>
      <c r="F7" s="26"/>
      <c r="G7" s="23">
        <v>2801</v>
      </c>
      <c r="H7" s="24">
        <v>337</v>
      </c>
      <c r="I7" s="25">
        <v>13.67694805194805</v>
      </c>
      <c r="J7" s="23"/>
      <c r="K7" s="23"/>
      <c r="M7" s="23">
        <f>M8+M9+M10</f>
        <v>2801</v>
      </c>
      <c r="N7" s="23">
        <f>N8+N9+N10</f>
        <v>2035</v>
      </c>
      <c r="O7" s="24">
        <f aca="true" t="shared" si="0" ref="O7:O16">M7-N7</f>
        <v>766</v>
      </c>
      <c r="Q7" s="23">
        <f>Q8+Q9+Q10</f>
        <v>2464</v>
      </c>
      <c r="R7" s="23">
        <f>R8+R9+R10</f>
        <v>1883</v>
      </c>
      <c r="S7" s="24">
        <f aca="true" t="shared" si="1" ref="S7:S16">Q7-R7</f>
        <v>581</v>
      </c>
      <c r="U7" s="24">
        <f aca="true" t="shared" si="2" ref="U7:U16">O7-S7</f>
        <v>185</v>
      </c>
    </row>
    <row r="8" spans="2:21" ht="19.5" customHeight="1">
      <c r="B8" s="27" t="s">
        <v>16</v>
      </c>
      <c r="C8" s="28">
        <v>477</v>
      </c>
      <c r="D8" s="28">
        <v>-7</v>
      </c>
      <c r="E8" s="29">
        <v>-1.4462809917355373</v>
      </c>
      <c r="F8" s="26"/>
      <c r="G8" s="28">
        <v>93</v>
      </c>
      <c r="H8" s="30">
        <v>17</v>
      </c>
      <c r="I8" s="29">
        <v>22.36842105263158</v>
      </c>
      <c r="J8" s="28"/>
      <c r="K8" s="28"/>
      <c r="M8" s="28">
        <v>93</v>
      </c>
      <c r="N8" s="28">
        <v>71</v>
      </c>
      <c r="O8" s="30">
        <f t="shared" si="0"/>
        <v>22</v>
      </c>
      <c r="Q8" s="28">
        <v>76</v>
      </c>
      <c r="R8" s="28">
        <v>57</v>
      </c>
      <c r="S8" s="30">
        <f t="shared" si="1"/>
        <v>19</v>
      </c>
      <c r="U8" s="30">
        <f t="shared" si="2"/>
        <v>3</v>
      </c>
    </row>
    <row r="9" spans="2:21" ht="19.5" customHeight="1">
      <c r="B9" s="27" t="s">
        <v>17</v>
      </c>
      <c r="C9" s="28">
        <v>4710</v>
      </c>
      <c r="D9" s="28">
        <v>-448</v>
      </c>
      <c r="E9" s="29">
        <v>-8.685537029856533</v>
      </c>
      <c r="F9" s="26"/>
      <c r="G9" s="28">
        <v>650</v>
      </c>
      <c r="H9" s="30">
        <v>110</v>
      </c>
      <c r="I9" s="29">
        <v>20.37037037037037</v>
      </c>
      <c r="J9" s="28"/>
      <c r="K9" s="28"/>
      <c r="M9" s="28">
        <v>650</v>
      </c>
      <c r="N9" s="28">
        <v>514</v>
      </c>
      <c r="O9" s="30">
        <f t="shared" si="0"/>
        <v>136</v>
      </c>
      <c r="Q9" s="28">
        <v>540</v>
      </c>
      <c r="R9" s="28">
        <v>519</v>
      </c>
      <c r="S9" s="30">
        <f t="shared" si="1"/>
        <v>21</v>
      </c>
      <c r="U9" s="30">
        <f t="shared" si="2"/>
        <v>115</v>
      </c>
    </row>
    <row r="10" spans="2:21" ht="19.5" customHeight="1">
      <c r="B10" s="27" t="s">
        <v>18</v>
      </c>
      <c r="C10" s="28">
        <v>10362</v>
      </c>
      <c r="D10" s="30">
        <v>530</v>
      </c>
      <c r="E10" s="29">
        <v>5.390561432058584</v>
      </c>
      <c r="F10" s="26"/>
      <c r="G10" s="28">
        <v>2058</v>
      </c>
      <c r="H10" s="30">
        <v>210</v>
      </c>
      <c r="I10" s="29">
        <v>11.363636363636363</v>
      </c>
      <c r="J10" s="28"/>
      <c r="K10" s="28"/>
      <c r="M10" s="28">
        <v>2058</v>
      </c>
      <c r="N10" s="28">
        <v>1450</v>
      </c>
      <c r="O10" s="30">
        <f t="shared" si="0"/>
        <v>608</v>
      </c>
      <c r="Q10" s="28">
        <v>1848</v>
      </c>
      <c r="R10" s="28">
        <v>1307</v>
      </c>
      <c r="S10" s="30">
        <f t="shared" si="1"/>
        <v>541</v>
      </c>
      <c r="U10" s="30">
        <f t="shared" si="2"/>
        <v>67</v>
      </c>
    </row>
    <row r="11" spans="2:21" s="21" customFormat="1" ht="19.5" customHeight="1">
      <c r="B11" s="22" t="s">
        <v>19</v>
      </c>
      <c r="C11" s="23">
        <v>84872</v>
      </c>
      <c r="D11" s="23">
        <v>-3646</v>
      </c>
      <c r="E11" s="25">
        <v>-4.118936261551323</v>
      </c>
      <c r="F11" s="26"/>
      <c r="G11" s="23">
        <v>10478</v>
      </c>
      <c r="H11" s="24">
        <v>966</v>
      </c>
      <c r="I11" s="25">
        <v>10.155592935239698</v>
      </c>
      <c r="J11" s="23"/>
      <c r="K11" s="23"/>
      <c r="M11" s="23">
        <f>M12+M13+M14+M15</f>
        <v>10478</v>
      </c>
      <c r="N11" s="23">
        <f>N12+N13+N14+N15</f>
        <v>10656</v>
      </c>
      <c r="O11" s="24">
        <f t="shared" si="0"/>
        <v>-178</v>
      </c>
      <c r="Q11" s="23">
        <f>Q12+Q13+Q14+Q15</f>
        <v>9512</v>
      </c>
      <c r="R11" s="23">
        <f>R12+R13+R14+R15</f>
        <v>10393</v>
      </c>
      <c r="S11" s="24">
        <f t="shared" si="1"/>
        <v>-881</v>
      </c>
      <c r="U11" s="24">
        <f t="shared" si="2"/>
        <v>703</v>
      </c>
    </row>
    <row r="12" spans="2:21" ht="19.5" customHeight="1">
      <c r="B12" s="27" t="s">
        <v>20</v>
      </c>
      <c r="C12" s="31">
        <v>7937</v>
      </c>
      <c r="D12" s="30">
        <v>265</v>
      </c>
      <c r="E12" s="29">
        <v>3.454118873826903</v>
      </c>
      <c r="F12" s="26"/>
      <c r="G12" s="31">
        <v>1052</v>
      </c>
      <c r="H12" s="30">
        <v>190</v>
      </c>
      <c r="I12" s="29">
        <v>22.041763341067284</v>
      </c>
      <c r="J12" s="31"/>
      <c r="K12" s="31"/>
      <c r="M12" s="31">
        <v>1052</v>
      </c>
      <c r="N12" s="31">
        <v>1249</v>
      </c>
      <c r="O12" s="32">
        <v>197</v>
      </c>
      <c r="Q12" s="31">
        <v>862</v>
      </c>
      <c r="R12" s="31">
        <v>1112</v>
      </c>
      <c r="S12" s="32">
        <v>250</v>
      </c>
      <c r="U12" s="32">
        <v>53</v>
      </c>
    </row>
    <row r="13" spans="2:21" ht="19.5" customHeight="1">
      <c r="B13" s="27" t="s">
        <v>21</v>
      </c>
      <c r="C13" s="31">
        <v>35305</v>
      </c>
      <c r="D13" s="31">
        <v>-1306</v>
      </c>
      <c r="E13" s="29">
        <v>-3.5672338914533883</v>
      </c>
      <c r="F13" s="26"/>
      <c r="G13" s="31">
        <v>2884</v>
      </c>
      <c r="H13" s="30">
        <v>275</v>
      </c>
      <c r="I13" s="29">
        <v>10.540436949022613</v>
      </c>
      <c r="J13" s="31"/>
      <c r="K13" s="31"/>
      <c r="M13" s="31">
        <v>2884</v>
      </c>
      <c r="N13" s="31">
        <v>3927</v>
      </c>
      <c r="O13" s="32">
        <f t="shared" si="0"/>
        <v>-1043</v>
      </c>
      <c r="Q13" s="31">
        <v>2609</v>
      </c>
      <c r="R13" s="31">
        <v>3979</v>
      </c>
      <c r="S13" s="32">
        <v>1370</v>
      </c>
      <c r="U13" s="32">
        <f t="shared" si="2"/>
        <v>-2413</v>
      </c>
    </row>
    <row r="14" spans="2:21" ht="19.5" customHeight="1">
      <c r="B14" s="27" t="s">
        <v>22</v>
      </c>
      <c r="C14" s="31">
        <v>7149</v>
      </c>
      <c r="D14" s="31">
        <v>-577</v>
      </c>
      <c r="E14" s="29">
        <v>-7.46828889464147</v>
      </c>
      <c r="F14" s="26"/>
      <c r="G14" s="31">
        <v>1212</v>
      </c>
      <c r="H14" s="30">
        <v>50</v>
      </c>
      <c r="I14" s="29">
        <v>4.3029259896729775</v>
      </c>
      <c r="J14" s="31"/>
      <c r="K14" s="31"/>
      <c r="M14" s="31">
        <v>1212</v>
      </c>
      <c r="N14" s="31">
        <v>1022</v>
      </c>
      <c r="O14" s="30">
        <f t="shared" si="0"/>
        <v>190</v>
      </c>
      <c r="Q14" s="31">
        <v>1162</v>
      </c>
      <c r="R14" s="31">
        <v>942</v>
      </c>
      <c r="S14" s="30">
        <f t="shared" si="1"/>
        <v>220</v>
      </c>
      <c r="U14" s="28">
        <f t="shared" si="2"/>
        <v>-30</v>
      </c>
    </row>
    <row r="15" spans="2:21" ht="19.5" customHeight="1">
      <c r="B15" s="27" t="s">
        <v>23</v>
      </c>
      <c r="C15" s="31">
        <v>34481</v>
      </c>
      <c r="D15" s="31">
        <v>-2028</v>
      </c>
      <c r="E15" s="29">
        <v>-5.554794708154153</v>
      </c>
      <c r="F15" s="26"/>
      <c r="G15" s="31">
        <v>5330</v>
      </c>
      <c r="H15" s="30">
        <v>451</v>
      </c>
      <c r="I15" s="29">
        <v>9.243697478991598</v>
      </c>
      <c r="J15" s="31"/>
      <c r="K15" s="31"/>
      <c r="M15" s="31">
        <v>5330</v>
      </c>
      <c r="N15" s="31">
        <f>414+15+4029</f>
        <v>4458</v>
      </c>
      <c r="O15" s="30">
        <f t="shared" si="0"/>
        <v>872</v>
      </c>
      <c r="Q15" s="31">
        <v>4879</v>
      </c>
      <c r="R15" s="31">
        <f>401+3948+11</f>
        <v>4360</v>
      </c>
      <c r="S15" s="30">
        <f t="shared" si="1"/>
        <v>519</v>
      </c>
      <c r="U15" s="30">
        <f t="shared" si="2"/>
        <v>353</v>
      </c>
    </row>
    <row r="16" spans="2:21" s="21" customFormat="1" ht="19.5" customHeight="1">
      <c r="B16" s="22" t="s">
        <v>24</v>
      </c>
      <c r="C16" s="23">
        <v>123634</v>
      </c>
      <c r="D16" s="23">
        <v>-2221</v>
      </c>
      <c r="E16" s="25">
        <v>-1.7647292519168882</v>
      </c>
      <c r="F16" s="26"/>
      <c r="G16" s="23">
        <v>14227</v>
      </c>
      <c r="H16" s="24">
        <v>1518</v>
      </c>
      <c r="I16" s="25">
        <v>11.944291447006059</v>
      </c>
      <c r="J16" s="23"/>
      <c r="K16" s="23"/>
      <c r="M16" s="23">
        <f>M6+M7+M11</f>
        <v>14227</v>
      </c>
      <c r="N16" s="23">
        <f>N6+N7+N11</f>
        <v>12976</v>
      </c>
      <c r="O16" s="24">
        <f t="shared" si="0"/>
        <v>1251</v>
      </c>
      <c r="Q16" s="23">
        <f>Q7+Q6+Q11</f>
        <v>12709</v>
      </c>
      <c r="R16" s="23">
        <f>R6+R7+R11</f>
        <v>12742</v>
      </c>
      <c r="S16" s="24">
        <f t="shared" si="1"/>
        <v>-33</v>
      </c>
      <c r="U16" s="24">
        <f t="shared" si="2"/>
        <v>1284</v>
      </c>
    </row>
    <row r="17" spans="2:11" s="21" customFormat="1" ht="3.75" customHeight="1">
      <c r="B17" s="33"/>
      <c r="C17" s="34"/>
      <c r="D17" s="35"/>
      <c r="E17" s="36"/>
      <c r="F17" s="36"/>
      <c r="G17" s="34"/>
      <c r="H17" s="35"/>
      <c r="I17" s="36"/>
      <c r="J17" s="37"/>
      <c r="K17" s="22"/>
    </row>
    <row r="18" ht="12.75">
      <c r="K18" s="4"/>
    </row>
    <row r="19" ht="12.75">
      <c r="B19" s="1" t="s">
        <v>25</v>
      </c>
    </row>
    <row r="20" ht="12.75">
      <c r="B20" s="3"/>
    </row>
    <row r="21" spans="2:10" ht="12.75">
      <c r="B21" s="6"/>
      <c r="C21" s="6"/>
      <c r="D21" s="6"/>
      <c r="E21" s="6"/>
      <c r="F21" s="6"/>
      <c r="G21" s="6"/>
      <c r="H21" s="6"/>
      <c r="I21" s="6"/>
      <c r="J21" s="6"/>
    </row>
  </sheetData>
  <mergeCells count="2">
    <mergeCell ref="C4:E4"/>
    <mergeCell ref="G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K27"/>
  <sheetViews>
    <sheetView workbookViewId="0" topLeftCell="A4">
      <selection activeCell="B34" sqref="B34:B36"/>
    </sheetView>
  </sheetViews>
  <sheetFormatPr defaultColWidth="9.140625" defaultRowHeight="12.75"/>
  <cols>
    <col min="3" max="3" width="15.421875" style="0" bestFit="1" customWidth="1"/>
    <col min="4" max="4" width="9.28125" style="0" bestFit="1" customWidth="1"/>
    <col min="5" max="5" width="9.8515625" style="0" customWidth="1"/>
    <col min="6" max="6" width="1.1484375" style="0" customWidth="1"/>
    <col min="8" max="8" width="9.7109375" style="0" bestFit="1" customWidth="1"/>
  </cols>
  <sheetData>
    <row r="7" ht="12.75">
      <c r="B7" t="s">
        <v>54</v>
      </c>
    </row>
    <row r="10" spans="2:10" ht="51">
      <c r="B10" s="50"/>
      <c r="C10" s="51"/>
      <c r="D10" s="107">
        <v>42036</v>
      </c>
      <c r="E10" s="52" t="s">
        <v>28</v>
      </c>
      <c r="F10" s="52"/>
      <c r="G10" s="53" t="s">
        <v>29</v>
      </c>
      <c r="H10" s="53" t="s">
        <v>30</v>
      </c>
      <c r="J10" s="107">
        <v>41671</v>
      </c>
    </row>
    <row r="11" spans="2:10" ht="27" customHeight="1">
      <c r="B11" s="57" t="s">
        <v>45</v>
      </c>
      <c r="C11" s="57"/>
      <c r="D11" s="82">
        <v>1252</v>
      </c>
      <c r="E11" s="64">
        <f>D11/6055*100</f>
        <v>20.677126341866227</v>
      </c>
      <c r="F11" s="82"/>
      <c r="G11" s="59">
        <f>D11-J11</f>
        <v>382</v>
      </c>
      <c r="H11" s="65">
        <f>G11/J11*100</f>
        <v>43.9080459770115</v>
      </c>
      <c r="J11" s="82">
        <v>870</v>
      </c>
    </row>
    <row r="12" spans="2:10" ht="27" customHeight="1">
      <c r="B12" s="124" t="s">
        <v>38</v>
      </c>
      <c r="C12" s="108" t="s">
        <v>46</v>
      </c>
      <c r="D12" s="109">
        <v>1004</v>
      </c>
      <c r="E12" s="110">
        <f>D12/D$11*100</f>
        <v>80.19169329073482</v>
      </c>
      <c r="F12" s="109"/>
      <c r="G12" s="111">
        <f aca="true" t="shared" si="0" ref="G12:G21">D12-J12</f>
        <v>395</v>
      </c>
      <c r="H12" s="112">
        <f aca="true" t="shared" si="1" ref="H12:H19">G12/J12*100</f>
        <v>64.86042692939245</v>
      </c>
      <c r="I12" s="113"/>
      <c r="J12" s="114">
        <v>609</v>
      </c>
    </row>
    <row r="13" spans="2:10" ht="27" customHeight="1">
      <c r="B13" s="70"/>
      <c r="C13" s="84" t="s">
        <v>47</v>
      </c>
      <c r="D13" s="109">
        <v>16</v>
      </c>
      <c r="E13" s="64">
        <f>D13/D$11*100</f>
        <v>1.2779552715654952</v>
      </c>
      <c r="F13" s="63"/>
      <c r="G13" s="59">
        <f t="shared" si="0"/>
        <v>-13</v>
      </c>
      <c r="H13" s="65">
        <f t="shared" si="1"/>
        <v>-44.827586206896555</v>
      </c>
      <c r="J13" s="82">
        <v>29</v>
      </c>
    </row>
    <row r="14" spans="2:10" ht="27" customHeight="1">
      <c r="B14" s="70"/>
      <c r="C14" s="84" t="s">
        <v>48</v>
      </c>
      <c r="D14" s="63">
        <v>232</v>
      </c>
      <c r="E14" s="64">
        <f>D14/D$11*100</f>
        <v>18.53035143769968</v>
      </c>
      <c r="F14" s="63"/>
      <c r="G14" s="111">
        <f t="shared" si="0"/>
        <v>0</v>
      </c>
      <c r="H14" s="65">
        <f t="shared" si="1"/>
        <v>0</v>
      </c>
      <c r="J14" s="82">
        <v>232</v>
      </c>
    </row>
    <row r="15" spans="2:10" ht="27" customHeight="1">
      <c r="B15" s="90"/>
      <c r="C15" s="84"/>
      <c r="D15" s="91"/>
      <c r="E15" s="91"/>
      <c r="F15" s="91"/>
      <c r="G15" s="59"/>
      <c r="H15" s="65"/>
      <c r="J15" s="82"/>
    </row>
    <row r="16" spans="2:10" ht="27" customHeight="1">
      <c r="B16" s="57" t="s">
        <v>49</v>
      </c>
      <c r="C16" s="57"/>
      <c r="D16" s="63">
        <v>4803</v>
      </c>
      <c r="E16" s="64">
        <f>D16/6055*100</f>
        <v>79.32287365813377</v>
      </c>
      <c r="F16" s="63"/>
      <c r="G16" s="59">
        <f t="shared" si="0"/>
        <v>234</v>
      </c>
      <c r="H16" s="65">
        <f t="shared" si="1"/>
        <v>5.121470781352593</v>
      </c>
      <c r="J16" s="82">
        <v>4569</v>
      </c>
    </row>
    <row r="17" spans="2:10" ht="27" customHeight="1">
      <c r="B17" s="70" t="s">
        <v>50</v>
      </c>
      <c r="C17" s="84" t="s">
        <v>47</v>
      </c>
      <c r="D17" s="91">
        <v>293</v>
      </c>
      <c r="E17" s="64">
        <f>D17/D$16*100</f>
        <v>6.1003539454507605</v>
      </c>
      <c r="F17" s="91"/>
      <c r="G17" s="59">
        <f t="shared" si="0"/>
        <v>-52</v>
      </c>
      <c r="H17" s="65">
        <f t="shared" si="1"/>
        <v>-15.072463768115943</v>
      </c>
      <c r="J17" s="82">
        <v>345</v>
      </c>
    </row>
    <row r="18" spans="2:10" ht="27" customHeight="1">
      <c r="B18" s="95"/>
      <c r="C18" s="84" t="s">
        <v>51</v>
      </c>
      <c r="D18" s="91">
        <v>752</v>
      </c>
      <c r="E18" s="64">
        <f>D18/D$16*100</f>
        <v>15.656881115969187</v>
      </c>
      <c r="F18" s="91"/>
      <c r="G18" s="59">
        <f t="shared" si="0"/>
        <v>77</v>
      </c>
      <c r="H18" s="65">
        <f t="shared" si="1"/>
        <v>11.407407407407408</v>
      </c>
      <c r="J18" s="82">
        <v>675</v>
      </c>
    </row>
    <row r="19" spans="2:10" ht="27" customHeight="1">
      <c r="B19" s="115"/>
      <c r="C19" s="115" t="s">
        <v>52</v>
      </c>
      <c r="D19" s="116">
        <v>3758</v>
      </c>
      <c r="E19" s="117">
        <f>D19/D$16*100</f>
        <v>78.24276493858005</v>
      </c>
      <c r="F19" s="116"/>
      <c r="G19" s="100">
        <f t="shared" si="0"/>
        <v>209</v>
      </c>
      <c r="H19" s="118">
        <f t="shared" si="1"/>
        <v>5.888982812059735</v>
      </c>
      <c r="J19" s="82">
        <v>3549</v>
      </c>
    </row>
    <row r="21" spans="2:10" ht="12.75">
      <c r="B21" s="113" t="s">
        <v>24</v>
      </c>
      <c r="C21" s="113"/>
      <c r="D21" s="121">
        <v>6055</v>
      </c>
      <c r="E21" s="113"/>
      <c r="F21" s="113"/>
      <c r="G21" s="111">
        <f t="shared" si="0"/>
        <v>616</v>
      </c>
      <c r="H21" s="122">
        <f>G21/J21*100</f>
        <v>11.325611325611327</v>
      </c>
      <c r="I21" s="113"/>
      <c r="J21" s="123">
        <v>5439</v>
      </c>
    </row>
    <row r="22" spans="4:10" ht="12.75">
      <c r="D22" s="91"/>
      <c r="G22" s="59"/>
      <c r="H22" s="119"/>
      <c r="J22" s="120"/>
    </row>
    <row r="23" spans="4:10" ht="12.75">
      <c r="D23" s="91"/>
      <c r="G23" s="59"/>
      <c r="H23" s="119"/>
      <c r="J23" s="120"/>
    </row>
    <row r="24" spans="3:11" ht="12.75">
      <c r="C24" s="113"/>
      <c r="D24" s="113"/>
      <c r="E24" s="113"/>
      <c r="F24" s="113"/>
      <c r="G24" s="113"/>
      <c r="H24" s="113"/>
      <c r="I24" s="113"/>
      <c r="J24" s="113"/>
      <c r="K24" s="113"/>
    </row>
    <row r="25" spans="2:11" ht="12.75">
      <c r="B25" s="125" t="s">
        <v>56</v>
      </c>
      <c r="C25" s="125"/>
      <c r="D25" s="125"/>
      <c r="E25" s="125"/>
      <c r="F25" s="125"/>
      <c r="G25" s="125"/>
      <c r="H25" s="125"/>
      <c r="I25" s="125"/>
      <c r="J25" s="125"/>
      <c r="K25" s="113"/>
    </row>
    <row r="27" ht="12.75">
      <c r="B27" s="113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speziali</cp:lastModifiedBy>
  <dcterms:created xsi:type="dcterms:W3CDTF">1996-11-05T10:16:36Z</dcterms:created>
  <dcterms:modified xsi:type="dcterms:W3CDTF">2015-04-16T11:20:33Z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